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/>
  <c r="E31"/>
  <c r="E33"/>
  <c r="E32"/>
  <c r="E29"/>
  <c r="C30"/>
  <c r="D30"/>
  <c r="C31"/>
  <c r="D31"/>
  <c r="C32"/>
  <c r="D32"/>
  <c r="C33"/>
  <c r="D33"/>
  <c r="D29"/>
  <c r="C29"/>
  <c r="D28"/>
  <c r="C28"/>
  <c r="D26"/>
  <c r="C26"/>
  <c r="D25"/>
  <c r="C25"/>
  <c r="D23"/>
  <c r="C23"/>
  <c r="D19"/>
  <c r="C19"/>
  <c r="D17"/>
  <c r="C17"/>
  <c r="D15"/>
  <c r="C15"/>
  <c r="E17"/>
  <c r="E15"/>
  <c r="E28" l="1"/>
  <c r="D27"/>
  <c r="C27"/>
  <c r="E25"/>
  <c r="D24"/>
  <c r="C24"/>
  <c r="E22"/>
  <c r="D21"/>
  <c r="C21"/>
  <c r="E19"/>
  <c r="D18"/>
  <c r="C18"/>
  <c r="E13"/>
  <c r="D13"/>
  <c r="C13"/>
  <c r="C12" s="1"/>
  <c r="E12"/>
  <c r="D12"/>
  <c r="D22" l="1"/>
  <c r="C2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<sst xmlns="http://schemas.openxmlformats.org/spreadsheetml/2006/main" count="55" uniqueCount="32">
  <si>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</si>
  <si>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</si>
  <si>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</si>
  <si>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</si>
  <si>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</si>
  <si>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</si>
  <si>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</si>
  <si>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</si>
  <si>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</si>
  <si>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</si>
  <si>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</si>
  <si>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</si>
  <si>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</si>
  <si>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</si>
  <si>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</si>
  <si>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</si>
  <si>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</si>
  <si>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</si>
  <si>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</si>
  <si>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</si>
  <si>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</si>
  <si>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</si>
  <si>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</si>
  <si>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</si>
  <si>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</si>
  <si>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</si>
  <si>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</si>
  <si>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</si>
  <si>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</si>
  <si>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</si>
  <si>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2020 год</t>
  </si>
  <si>
    <t>по состоянию на "1" июль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</si>
</sst>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31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30</v>
      </c>
      <c r="D9" s="29"/>
      <c r="E9" s="29"/>
    </row>
    <row r="10" spans="1:5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900.61269841269836</v>
      </c>
      <c r="D12" s="15">
        <f t="shared" si="0"/>
        <v>495.56825396825394</v>
      </c>
      <c r="E12" s="15">
        <f>+E13/E11</f>
        <v>273.58571428571429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56738.6</v>
      </c>
      <c r="D13" s="16">
        <f t="shared" si="1"/>
        <v>31220.799999999999</v>
      </c>
      <c r="E13" s="16">
        <f>SUM(E15+E29+E30+E31+E32+E33)</f>
        <v>17235.900000000001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31">
        <f>SUM(C17+C20+C26+C23)</f>
        <v>46460.6</v>
      </c>
      <c r="D15" s="31">
        <f>SUM(D17+D20+D26+D23)</f>
        <v>26081.8</v>
      </c>
      <c r="E15" s="16">
        <f>SUM(E17+E20+E26+E23)</f>
        <v>14666.4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+(E17/3)*12</f>
        <v>2860</v>
      </c>
      <c r="D17" s="18">
        <f>SUM(E17)*2</f>
        <v>1430</v>
      </c>
      <c r="E17" s="17">
        <f>265+450</f>
        <v>715</v>
      </c>
    </row>
    <row r="18" spans="1:6">
      <c r="A18" s="10" t="s">
        <v>4</v>
      </c>
      <c r="B18" s="11" t="s">
        <v>3</v>
      </c>
      <c r="C18" s="16">
        <f>+E18</f>
        <v>3</v>
      </c>
      <c r="D18" s="16">
        <f t="shared" ref="D18" si="2">SUM(E18)</f>
        <v>3</v>
      </c>
      <c r="E18" s="18">
        <v>3</v>
      </c>
    </row>
    <row r="19" spans="1:6">
      <c r="A19" s="10" t="s">
        <v>26</v>
      </c>
      <c r="B19" s="6" t="s">
        <v>27</v>
      </c>
      <c r="C19" s="18">
        <f>+(E19/3)*12</f>
        <v>953.33333333333326</v>
      </c>
      <c r="D19" s="18">
        <f>SUM(E19)*2</f>
        <v>476.66666666666669</v>
      </c>
      <c r="E19" s="16">
        <f>+E17/E18</f>
        <v>238.33333333333334</v>
      </c>
    </row>
    <row r="20" spans="1:6" s="23" customFormat="1">
      <c r="A20" s="14" t="s">
        <v>22</v>
      </c>
      <c r="B20" s="22" t="s">
        <v>2</v>
      </c>
      <c r="C20" s="18">
        <v>41763</v>
      </c>
      <c r="D20" s="18">
        <v>23733</v>
      </c>
      <c r="E20" s="18">
        <v>13492</v>
      </c>
    </row>
    <row r="21" spans="1:6">
      <c r="A21" s="10" t="s">
        <v>4</v>
      </c>
      <c r="B21" s="11" t="s">
        <v>3</v>
      </c>
      <c r="C21" s="16">
        <f>+E21</f>
        <v>11.5</v>
      </c>
      <c r="D21" s="16">
        <f t="shared" ref="D21" si="3">SUM(E21)</f>
        <v>11.5</v>
      </c>
      <c r="E21" s="18">
        <v>11.5</v>
      </c>
    </row>
    <row r="22" spans="1:6">
      <c r="A22" s="10" t="s">
        <v>26</v>
      </c>
      <c r="B22" s="6" t="s">
        <v>27</v>
      </c>
      <c r="C22" s="18">
        <f>+(E22/3)*12</f>
        <v>4692.869565217391</v>
      </c>
      <c r="D22" s="18">
        <f>SUM(E22)*2</f>
        <v>2346.4347826086955</v>
      </c>
      <c r="E22" s="16">
        <f>+E20/E21</f>
        <v>1173.2173913043478</v>
      </c>
    </row>
    <row r="23" spans="1:6" s="23" customFormat="1" ht="39">
      <c r="A23" s="24" t="s">
        <v>25</v>
      </c>
      <c r="B23" s="22" t="s">
        <v>2</v>
      </c>
      <c r="C23" s="18">
        <f>+(E23/3)*12</f>
        <v>109.6</v>
      </c>
      <c r="D23" s="18">
        <f>SUM(E23)*2</f>
        <v>54.8</v>
      </c>
      <c r="E23" s="18">
        <v>27.4</v>
      </c>
    </row>
    <row r="24" spans="1:6">
      <c r="A24" s="10" t="s">
        <v>4</v>
      </c>
      <c r="B24" s="11" t="s">
        <v>3</v>
      </c>
      <c r="C24" s="16">
        <f>+E24</f>
        <v>0.5</v>
      </c>
      <c r="D24" s="16">
        <f t="shared" ref="D24" si="4">SUM(E24)</f>
        <v>0.5</v>
      </c>
      <c r="E24" s="18">
        <v>0.5</v>
      </c>
    </row>
    <row r="25" spans="1:6">
      <c r="A25" s="10" t="s">
        <v>26</v>
      </c>
      <c r="B25" s="6" t="s">
        <v>27</v>
      </c>
      <c r="C25" s="18">
        <f>+(E25/3)*12</f>
        <v>219.2</v>
      </c>
      <c r="D25" s="18">
        <f>SUM(E25)*2</f>
        <v>109.6</v>
      </c>
      <c r="E25" s="16">
        <f>+E23/E24</f>
        <v>54.8</v>
      </c>
    </row>
    <row r="26" spans="1:6" s="23" customFormat="1">
      <c r="A26" s="14" t="s">
        <v>23</v>
      </c>
      <c r="B26" s="22" t="s">
        <v>2</v>
      </c>
      <c r="C26" s="18">
        <f>+(E26/3)*12</f>
        <v>1728</v>
      </c>
      <c r="D26" s="18">
        <f>SUM(E26)*2</f>
        <v>864</v>
      </c>
      <c r="E26" s="18">
        <v>432</v>
      </c>
      <c r="F26" s="25"/>
    </row>
    <row r="27" spans="1:6">
      <c r="A27" s="10" t="s">
        <v>4</v>
      </c>
      <c r="B27" s="11" t="s">
        <v>3</v>
      </c>
      <c r="C27" s="16">
        <f>+E27</f>
        <v>8</v>
      </c>
      <c r="D27" s="16">
        <f t="shared" ref="D27" si="5">SUM(E27)</f>
        <v>8</v>
      </c>
      <c r="E27" s="18">
        <v>8</v>
      </c>
    </row>
    <row r="28" spans="1:6">
      <c r="A28" s="10" t="s">
        <v>26</v>
      </c>
      <c r="B28" s="6" t="s">
        <v>27</v>
      </c>
      <c r="C28" s="18">
        <f>+(E28/3)*12</f>
        <v>216</v>
      </c>
      <c r="D28" s="18">
        <f>SUM(E28)*2</f>
        <v>108</v>
      </c>
      <c r="E28" s="16">
        <f>+E26/E27</f>
        <v>54</v>
      </c>
    </row>
    <row r="29" spans="1:6">
      <c r="A29" s="5" t="s">
        <v>5</v>
      </c>
      <c r="B29" s="6" t="s">
        <v>2</v>
      </c>
      <c r="C29" s="18">
        <f>+(E29/3)*12</f>
        <v>7064</v>
      </c>
      <c r="D29" s="18">
        <f>SUM(E29)*2</f>
        <v>3532</v>
      </c>
      <c r="E29" s="7">
        <f>1766</f>
        <v>1766</v>
      </c>
    </row>
    <row r="30" spans="1:6" ht="36.75">
      <c r="A30" s="12" t="s">
        <v>6</v>
      </c>
      <c r="B30" s="6" t="s">
        <v>2</v>
      </c>
      <c r="C30" s="18">
        <f t="shared" ref="C30:C33" si="6">+(E30/3)*12</f>
        <v>214</v>
      </c>
      <c r="D30" s="18">
        <f t="shared" ref="D30:D33" si="7">SUM(E30)*2</f>
        <v>107</v>
      </c>
      <c r="E30" s="14">
        <f>21+20.5+12</f>
        <v>53.5</v>
      </c>
    </row>
    <row r="31" spans="1:6">
      <c r="A31" s="12" t="s">
        <v>7</v>
      </c>
      <c r="B31" s="6" t="s">
        <v>2</v>
      </c>
      <c r="C31" s="18">
        <f t="shared" si="6"/>
        <v>368</v>
      </c>
      <c r="D31" s="18">
        <f t="shared" si="7"/>
        <v>184</v>
      </c>
      <c r="E31" s="14">
        <f>92</f>
        <v>92</v>
      </c>
    </row>
    <row r="32" spans="1:6" ht="36.75">
      <c r="A32" s="12" t="s">
        <v>8</v>
      </c>
      <c r="B32" s="6" t="s">
        <v>2</v>
      </c>
      <c r="C32" s="18">
        <f t="shared" si="6"/>
        <v>24</v>
      </c>
      <c r="D32" s="18">
        <f t="shared" si="7"/>
        <v>12</v>
      </c>
      <c r="E32" s="14">
        <f>6</f>
        <v>6</v>
      </c>
    </row>
    <row r="33" spans="1:5" ht="52.5">
      <c r="A33" s="12" t="s">
        <v>9</v>
      </c>
      <c r="B33" s="6" t="s">
        <v>2</v>
      </c>
      <c r="C33" s="18">
        <f t="shared" si="6"/>
        <v>2608</v>
      </c>
      <c r="D33" s="18">
        <f t="shared" si="7"/>
        <v>1304</v>
      </c>
      <c r="E33" s="14">
        <f>638+8+6</f>
        <v>652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2020-07-28T07:48:08Z</dcterms:modified>
</cp:coreProperties>
</file>