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8 Берлик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1"/>
  <c r="E33"/>
  <c r="C30"/>
  <c r="D30"/>
  <c r="C31"/>
  <c r="D31"/>
  <c r="C32"/>
  <c r="D32"/>
  <c r="C33"/>
  <c r="D33"/>
  <c r="D26"/>
  <c r="C26"/>
  <c r="D25"/>
  <c r="C25"/>
  <c r="D23"/>
  <c r="C23"/>
  <c r="D17"/>
  <c r="C17"/>
  <c r="D15"/>
  <c r="C15"/>
  <c r="E15"/>
  <c r="E28" l="1"/>
  <c r="D27"/>
  <c r="C27"/>
  <c r="E25"/>
  <c r="D24"/>
  <c r="C24"/>
  <c r="E22"/>
  <c r="D21"/>
  <c r="C21"/>
  <c r="E19"/>
  <c r="D18"/>
  <c r="C18"/>
  <c r="E13"/>
  <c r="D13"/>
  <c r="C13"/>
  <c r="C12" s="1"/>
  <c r="E12"/>
  <c r="D12"/>
  <c r="D19" l="1"/>
  <c r="C19"/>
  <c r="D28"/>
  <c r="C28"/>
  <c r="D22"/>
  <c r="C2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<sst xmlns="http://schemas.openxmlformats.org/spreadsheetml/2006/main" count="55" uniqueCount="32">
  <si>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</si>
  <si>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</si>
  <si>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</si>
  <si>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</si>
  <si>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</si>
  <si>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</si>
  <si>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</si>
  <si>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</si>
  <si>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</si>
  <si>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</si>
  <si>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</si>
  <si>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</si>
  <si>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</si>
  <si>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</si>
  <si>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</si>
  <si>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</si>
  <si>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</si>
  <si>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</si>
  <si>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</si>
  <si>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</si>
  <si>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</si>
  <si>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</si>
  <si>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</si>
  <si>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</si>
  <si>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</si>
  <si>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</si>
  <si>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</si>
  <si>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</si>
  <si>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</si>
  <si>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ОШ№28 Бирлик</t>
  </si>
  <si>
    <t>2020 год</t>
  </si>
  <si>
    <t>по состоянию на "1" январь 2021г.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</si>
</sst>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2" borderId="0" xfId="0" applyNumberFormat="1" applyFont="1" applyFill="1"/>
    <xf numFmtId="1" fontId="2" fillId="2" borderId="2" xfId="0" applyNumberFormat="1" applyFont="1" applyFill="1" applyBorder="1"/>
    <xf numFmtId="1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19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8" t="s">
        <v>15</v>
      </c>
      <c r="B1" s="28"/>
      <c r="C1" s="28"/>
      <c r="D1" s="28"/>
      <c r="E1" s="28"/>
    </row>
    <row r="2" spans="1:5">
      <c r="A2" s="28" t="s">
        <v>31</v>
      </c>
      <c r="B2" s="28"/>
      <c r="C2" s="28"/>
      <c r="D2" s="28"/>
      <c r="E2" s="28"/>
    </row>
    <row r="3" spans="1:5">
      <c r="A3" s="1"/>
    </row>
    <row r="4" spans="1:5">
      <c r="A4" s="29"/>
      <c r="B4" s="29"/>
      <c r="C4" s="29"/>
      <c r="D4" s="29"/>
      <c r="E4" s="29"/>
    </row>
    <row r="5" spans="1:5">
      <c r="A5" s="30" t="s">
        <v>16</v>
      </c>
      <c r="B5" s="30"/>
      <c r="C5" s="30"/>
      <c r="D5" s="30"/>
      <c r="E5" s="30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31" t="s">
        <v>28</v>
      </c>
      <c r="B9" s="32" t="s">
        <v>18</v>
      </c>
      <c r="C9" s="31" t="s">
        <v>30</v>
      </c>
      <c r="D9" s="31"/>
      <c r="E9" s="31"/>
    </row>
    <row r="10" spans="1:5" ht="40.5">
      <c r="A10" s="31"/>
      <c r="B10" s="32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63</v>
      </c>
      <c r="D11" s="14">
        <v>63</v>
      </c>
      <c r="E11" s="14">
        <v>63</v>
      </c>
    </row>
    <row r="12" spans="1:5">
      <c r="A12" s="10" t="s">
        <v>24</v>
      </c>
      <c r="B12" s="6" t="s">
        <v>2</v>
      </c>
      <c r="C12" s="15">
        <f t="shared" ref="C12:D12" si="0">+C13/C11</f>
        <v>1345.4698412698413</v>
      </c>
      <c r="D12" s="15">
        <f t="shared" si="0"/>
        <v>787.86984126984134</v>
      </c>
      <c r="E12" s="15">
        <f>+E13/E11</f>
        <v>356.35555555555555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84764.6</v>
      </c>
      <c r="D13" s="16">
        <f t="shared" si="1"/>
        <v>49635.8</v>
      </c>
      <c r="E13" s="16">
        <f>SUM(E15+E29+E30+E31+E32+E33)</f>
        <v>22450.400000000001</v>
      </c>
    </row>
    <row r="14" spans="1:5">
      <c r="A14" s="8" t="s">
        <v>0</v>
      </c>
      <c r="B14" s="9"/>
      <c r="C14" s="16"/>
      <c r="D14" s="16"/>
      <c r="E14" s="16"/>
    </row>
    <row r="15" spans="1:5" s="23" customFormat="1">
      <c r="A15" s="21" t="s">
        <v>12</v>
      </c>
      <c r="B15" s="22" t="s">
        <v>2</v>
      </c>
      <c r="C15" s="26">
        <f>SUM(C17+C20+C26+C23)</f>
        <v>47172.6</v>
      </c>
      <c r="D15" s="26">
        <f>SUM(D17+D20+D26+D23)</f>
        <v>26437.8</v>
      </c>
      <c r="E15" s="16">
        <f>SUM(E17+E20+E26+E23)</f>
        <v>12464.4</v>
      </c>
    </row>
    <row r="16" spans="1:5">
      <c r="A16" s="8" t="s">
        <v>1</v>
      </c>
      <c r="B16" s="9"/>
      <c r="C16" s="16"/>
      <c r="D16" s="16"/>
      <c r="E16" s="16"/>
    </row>
    <row r="17" spans="1:6" s="23" customFormat="1" ht="23.25">
      <c r="A17" s="14" t="s">
        <v>13</v>
      </c>
      <c r="B17" s="22" t="s">
        <v>2</v>
      </c>
      <c r="C17" s="18">
        <f>+(E17/3)*12</f>
        <v>3572</v>
      </c>
      <c r="D17" s="18">
        <f>SUM(E17)*2</f>
        <v>1786</v>
      </c>
      <c r="E17" s="17">
        <v>893</v>
      </c>
      <c r="F17" s="27">
        <v>12396</v>
      </c>
    </row>
    <row r="18" spans="1:6">
      <c r="A18" s="10" t="s">
        <v>4</v>
      </c>
      <c r="B18" s="11" t="s">
        <v>3</v>
      </c>
      <c r="C18" s="16">
        <f>+E18</f>
        <v>3</v>
      </c>
      <c r="D18" s="16">
        <f t="shared" ref="D18" si="2">SUM(E18)</f>
        <v>3</v>
      </c>
      <c r="E18" s="18">
        <v>3</v>
      </c>
    </row>
    <row r="19" spans="1:6">
      <c r="A19" s="10" t="s">
        <v>26</v>
      </c>
      <c r="B19" s="6" t="s">
        <v>27</v>
      </c>
      <c r="C19" s="18">
        <f>+(E19/3)*12</f>
        <v>1190.6666666666667</v>
      </c>
      <c r="D19" s="18">
        <f>SUM(E19)*2</f>
        <v>595.33333333333337</v>
      </c>
      <c r="E19" s="16">
        <f>+E17/E18</f>
        <v>297.66666666666669</v>
      </c>
    </row>
    <row r="20" spans="1:6" s="23" customFormat="1">
      <c r="A20" s="14" t="s">
        <v>22</v>
      </c>
      <c r="B20" s="22" t="s">
        <v>2</v>
      </c>
      <c r="C20" s="18">
        <v>41763</v>
      </c>
      <c r="D20" s="18">
        <v>23733</v>
      </c>
      <c r="E20" s="18">
        <v>11112</v>
      </c>
    </row>
    <row r="21" spans="1:6">
      <c r="A21" s="10" t="s">
        <v>4</v>
      </c>
      <c r="B21" s="11" t="s">
        <v>3</v>
      </c>
      <c r="C21" s="16">
        <f>+E21</f>
        <v>11.5</v>
      </c>
      <c r="D21" s="16">
        <f t="shared" ref="D21" si="3">SUM(E21)</f>
        <v>11.5</v>
      </c>
      <c r="E21" s="18">
        <v>11.5</v>
      </c>
    </row>
    <row r="22" spans="1:6">
      <c r="A22" s="10" t="s">
        <v>26</v>
      </c>
      <c r="B22" s="6" t="s">
        <v>27</v>
      </c>
      <c r="C22" s="18">
        <f>+(E22/3)*12</f>
        <v>3865.0434782608695</v>
      </c>
      <c r="D22" s="18">
        <f>SUM(E22)*2</f>
        <v>1932.5217391304348</v>
      </c>
      <c r="E22" s="16">
        <f>+E20/E21</f>
        <v>966.26086956521738</v>
      </c>
    </row>
    <row r="23" spans="1:6" s="23" customFormat="1" ht="39">
      <c r="A23" s="24" t="s">
        <v>25</v>
      </c>
      <c r="B23" s="22" t="s">
        <v>2</v>
      </c>
      <c r="C23" s="18">
        <f>+(E23/3)*12</f>
        <v>109.6</v>
      </c>
      <c r="D23" s="18">
        <f>SUM(E23)*2</f>
        <v>54.8</v>
      </c>
      <c r="E23" s="18">
        <v>27.4</v>
      </c>
    </row>
    <row r="24" spans="1:6">
      <c r="A24" s="10" t="s">
        <v>4</v>
      </c>
      <c r="B24" s="11" t="s">
        <v>3</v>
      </c>
      <c r="C24" s="16">
        <f>+E24</f>
        <v>0.5</v>
      </c>
      <c r="D24" s="16">
        <f t="shared" ref="D24" si="4">SUM(E24)</f>
        <v>0.5</v>
      </c>
      <c r="E24" s="18">
        <v>0.5</v>
      </c>
    </row>
    <row r="25" spans="1:6">
      <c r="A25" s="10" t="s">
        <v>26</v>
      </c>
      <c r="B25" s="6" t="s">
        <v>27</v>
      </c>
      <c r="C25" s="18">
        <f>+(E25/3)*12</f>
        <v>219.2</v>
      </c>
      <c r="D25" s="18">
        <f>SUM(E25)*2</f>
        <v>109.6</v>
      </c>
      <c r="E25" s="16">
        <f>+E23/E24</f>
        <v>54.8</v>
      </c>
    </row>
    <row r="26" spans="1:6" s="23" customFormat="1">
      <c r="A26" s="14" t="s">
        <v>23</v>
      </c>
      <c r="B26" s="22" t="s">
        <v>2</v>
      </c>
      <c r="C26" s="18">
        <f>+(E26/3)*12</f>
        <v>1728</v>
      </c>
      <c r="D26" s="18">
        <f>SUM(E26)*2</f>
        <v>864</v>
      </c>
      <c r="E26" s="18">
        <v>432</v>
      </c>
      <c r="F26" s="25"/>
    </row>
    <row r="27" spans="1:6">
      <c r="A27" s="10" t="s">
        <v>4</v>
      </c>
      <c r="B27" s="11" t="s">
        <v>3</v>
      </c>
      <c r="C27" s="16">
        <f>+E27</f>
        <v>9</v>
      </c>
      <c r="D27" s="16">
        <f t="shared" ref="D27" si="5">SUM(E27)</f>
        <v>9</v>
      </c>
      <c r="E27" s="18">
        <v>9</v>
      </c>
    </row>
    <row r="28" spans="1:6">
      <c r="A28" s="10" t="s">
        <v>26</v>
      </c>
      <c r="B28" s="6" t="s">
        <v>27</v>
      </c>
      <c r="C28" s="18">
        <f>+(E28/3)*12</f>
        <v>192</v>
      </c>
      <c r="D28" s="18">
        <f>SUM(E28)*2</f>
        <v>96</v>
      </c>
      <c r="E28" s="16">
        <f>+E26/E27</f>
        <v>48</v>
      </c>
    </row>
    <row r="29" spans="1:6">
      <c r="A29" s="5" t="s">
        <v>5</v>
      </c>
      <c r="B29" s="6" t="s">
        <v>2</v>
      </c>
      <c r="C29" s="18">
        <v>7804</v>
      </c>
      <c r="D29" s="18">
        <v>8304</v>
      </c>
      <c r="E29" s="7">
        <v>2539</v>
      </c>
    </row>
    <row r="30" spans="1:6" ht="36.75">
      <c r="A30" s="12" t="s">
        <v>6</v>
      </c>
      <c r="B30" s="6" t="s">
        <v>2</v>
      </c>
      <c r="C30" s="18">
        <f t="shared" ref="C30:C33" si="6">+(E30/3)*12</f>
        <v>27780</v>
      </c>
      <c r="D30" s="18">
        <f t="shared" ref="D30:D33" si="7">SUM(E30)*2</f>
        <v>13890</v>
      </c>
      <c r="E30" s="14">
        <f>6860+85</f>
        <v>6945</v>
      </c>
    </row>
    <row r="31" spans="1:6">
      <c r="A31" s="12" t="s">
        <v>7</v>
      </c>
      <c r="B31" s="6" t="s">
        <v>2</v>
      </c>
      <c r="C31" s="18">
        <f t="shared" si="6"/>
        <v>0</v>
      </c>
      <c r="D31" s="18">
        <f t="shared" si="7"/>
        <v>0</v>
      </c>
      <c r="E31" s="14"/>
    </row>
    <row r="32" spans="1:6" ht="36.75">
      <c r="A32" s="12" t="s">
        <v>8</v>
      </c>
      <c r="B32" s="6" t="s">
        <v>2</v>
      </c>
      <c r="C32" s="18">
        <f t="shared" si="6"/>
        <v>0</v>
      </c>
      <c r="D32" s="18">
        <f t="shared" si="7"/>
        <v>0</v>
      </c>
      <c r="E32" s="14"/>
    </row>
    <row r="33" spans="1:5" ht="52.5">
      <c r="A33" s="12" t="s">
        <v>9</v>
      </c>
      <c r="B33" s="6" t="s">
        <v>2</v>
      </c>
      <c r="C33" s="18">
        <f t="shared" si="6"/>
        <v>2008</v>
      </c>
      <c r="D33" s="18">
        <f t="shared" si="7"/>
        <v>1004</v>
      </c>
      <c r="E33" s="14">
        <f>487+15</f>
        <v>502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Берлик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2021-01-06T06:33:53Z</dcterms:modified>
</cp:coreProperties>
</file>